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aciel\Google Drive\EPE\UT Energías Renovables (G.C.)\02. Generación Distribuida\Declaración Jurada de Sección de acometida\"/>
    </mc:Choice>
  </mc:AlternateContent>
  <xr:revisionPtr revIDLastSave="0" documentId="13_ncr:1_{87FFC5B3-D39D-4EAF-826E-1B0D0A9D72D2}" xr6:coauthVersionLast="47" xr6:coauthVersionMax="47" xr10:uidLastSave="{00000000-0000-0000-0000-000000000000}"/>
  <bookViews>
    <workbookView xWindow="-120" yWindow="-11640" windowWidth="20730" windowHeight="11760" tabRatio="493" xr2:uid="{00000000-000D-0000-FFFF-FFFF00000000}"/>
  </bookViews>
  <sheets>
    <sheet name="Dec.Jur." sheetId="3" r:id="rId1"/>
    <sheet name="dat" sheetId="2" r:id="rId2"/>
  </sheets>
  <definedNames>
    <definedName name="_xlnm._FilterDatabase" localSheetId="1" hidden="1">#REF!</definedName>
    <definedName name="_xlnm.Print_Area" localSheetId="0">'Dec.Jur.'!$A$1:$J$34</definedName>
    <definedName name="Comercial">#REF!</definedName>
    <definedName name="Industrial">#REF!</definedName>
    <definedName name="Residencial_concalefacción">#REF!</definedName>
    <definedName name="Residencial_sincalefacción">#REF!</definedName>
    <definedName name="Rural">#REF!</definedName>
    <definedName name="Serv_pu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7" i="3" l="1"/>
  <c r="B11" i="3" s="1"/>
  <c r="C18" i="3"/>
  <c r="C19" i="3"/>
  <c r="C20" i="3"/>
  <c r="C21" i="3"/>
  <c r="C22" i="3"/>
  <c r="C23" i="3"/>
  <c r="C16" i="3"/>
  <c r="C17" i="3" s="1"/>
  <c r="D24" i="3" l="1"/>
  <c r="K28" i="3" s="1"/>
  <c r="A28" i="3" l="1"/>
  <c r="B28" i="3"/>
  <c r="B26" i="3"/>
  <c r="D25" i="3"/>
  <c r="K27" i="3" l="1"/>
  <c r="B27" i="3" l="1"/>
  <c r="A27" i="3"/>
</calcChain>
</file>

<file path=xl/sharedStrings.xml><?xml version="1.0" encoding="utf-8"?>
<sst xmlns="http://schemas.openxmlformats.org/spreadsheetml/2006/main" count="30" uniqueCount="28">
  <si>
    <t>Firma del representante:</t>
  </si>
  <si>
    <t>KW</t>
  </si>
  <si>
    <t>Apellido y Nombre:</t>
  </si>
  <si>
    <t>Sección de acometida existente:</t>
  </si>
  <si>
    <t>mm2</t>
  </si>
  <si>
    <t>Potencia del SGD:</t>
  </si>
  <si>
    <t>Potencia en KWca</t>
  </si>
  <si>
    <t>Matrícula profesional:</t>
  </si>
  <si>
    <t>Trifásico</t>
  </si>
  <si>
    <t>Sección mm2</t>
  </si>
  <si>
    <t>Iadm:</t>
  </si>
  <si>
    <t>A</t>
  </si>
  <si>
    <t>Corriente a despachar:</t>
  </si>
  <si>
    <t>Pot. Total del SGD:</t>
  </si>
  <si>
    <t>fp:</t>
  </si>
  <si>
    <t>Suministro:</t>
  </si>
  <si>
    <t>VERIFICA: Se puede despachar sin problemas la potencia del SGD por la acometida existente.</t>
  </si>
  <si>
    <t>Inversor N°</t>
  </si>
  <si>
    <t>Declaración Jurada de sección de acometida para Pot.&gt;15KW</t>
  </si>
  <si>
    <t xml:space="preserve">Núm. de cliente: </t>
  </si>
  <si>
    <t>Nombre de usuario:</t>
  </si>
  <si>
    <t>Simple terna</t>
  </si>
  <si>
    <t>Potencia Solicitada a Suc. Com.:</t>
  </si>
  <si>
    <t>kW</t>
  </si>
  <si>
    <t>NO VERIFICA: Debe realizar un pedido de factibilidad por mayor potencia en la sucursal comercial antes de continuar.</t>
  </si>
  <si>
    <t>VERIFICA: La potencia solicitada y asignada al usuario permite instalar el sistema propuesto.</t>
  </si>
  <si>
    <t>NO VERIFICA: La potencia que pretende despachar por la acometida existente excede la corriente admisible del conductor. Debe aumentar la sección de la acometida.</t>
  </si>
  <si>
    <t>DJ v06 - vig. 23/12/25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</si>
</sst>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\V"/>
    <numFmt numFmtId="165" formatCode="0.0"/>
  </numFmts>
  <fonts count="12" x14ac:knownFonts="1"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28"/>
      <color theme="1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0" fillId="4" borderId="0" xfId="0" applyFill="1"/>
    <xf numFmtId="0" fontId="3" fillId="0" borderId="5" xfId="0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164" fontId="0" fillId="4" borderId="2" xfId="0" applyNumberForma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2" fontId="1" fillId="4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right"/>
    </xf>
    <xf numFmtId="2" fontId="1" fillId="0" borderId="0" xfId="0" applyNumberFormat="1" applyFont="1" applyAlignment="1">
      <alignment horizontal="center" vertical="center"/>
    </xf>
    <xf numFmtId="165" fontId="0" fillId="4" borderId="0" xfId="0" applyNumberFormat="1" applyFill="1" applyAlignment="1">
      <alignment horizontal="center"/>
    </xf>
    <xf numFmtId="0" fontId="5" fillId="4" borderId="0" xfId="0" applyFont="1" applyFill="1" applyAlignment="1">
      <alignment vertical="center" wrapText="1"/>
    </xf>
    <xf numFmtId="0" fontId="0" fillId="4" borderId="0" xfId="0" applyFill="1" applyAlignment="1">
      <alignment horizontal="right" vertic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7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0" fillId="0" borderId="0" xfId="0" applyAlignment="1">
      <alignment horizontal="right"/>
    </xf>
    <xf numFmtId="0" fontId="9" fillId="2" borderId="0" xfId="0" applyFont="1" applyFill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right" vertical="center"/>
    </xf>
    <xf numFmtId="0" fontId="0" fillId="4" borderId="9" xfId="0" applyFill="1" applyBorder="1" applyAlignment="1">
      <alignment horizontal="center"/>
    </xf>
    <xf numFmtId="0" fontId="0" fillId="4" borderId="0" xfId="0" applyFill="1" applyAlignment="1">
      <alignment horizontal="right"/>
    </xf>
    <xf numFmtId="0" fontId="1" fillId="4" borderId="0" xfId="0" applyFont="1" applyFill="1"/>
    <xf numFmtId="0" fontId="5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1" fillId="0" borderId="0" xfId="0" applyFont="1"/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vertical="center"/>
    </xf>
    <xf numFmtId="0" fontId="0" fillId="4" borderId="0" xfId="0" applyFill="1" applyBorder="1"/>
  </cellXfs>
  <cellStyles count="1">
    <cellStyle name="Normal" xfId="0" builtinId="0"/>
  </cellStyles>
  <dxfs count="8"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A71A3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9861A"/>
      <rgbColor rgb="FFFF6600"/>
      <rgbColor rgb="FF666699"/>
      <rgbColor rgb="FF969696"/>
      <rgbColor rgb="FF003366"/>
      <rgbColor rgb="FF5CA41C"/>
      <rgbColor rgb="FF003300"/>
      <rgbColor rgb="FF333300"/>
      <rgbColor rgb="FF993300"/>
      <rgbColor rgb="FFC62C4E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zoomScale="130" zoomScaleNormal="100" zoomScaleSheetLayoutView="130" workbookViewId="0">
      <selection activeCell="L30" sqref="L30"/>
    </sheetView>
  </sheetViews>
  <sheetFormatPr baseColWidth="10" defaultRowHeight="12.75" x14ac:dyDescent="0.2"/>
  <cols>
    <col min="1" max="1" width="10.5703125" bestFit="1" customWidth="1"/>
    <col min="2" max="2" width="19.42578125" bestFit="1" customWidth="1"/>
    <col min="3" max="3" width="21.42578125" bestFit="1" customWidth="1"/>
    <col min="4" max="4" width="17.85546875" bestFit="1" customWidth="1"/>
    <col min="5" max="5" width="5.85546875" bestFit="1" customWidth="1"/>
    <col min="6" max="6" width="6" customWidth="1"/>
    <col min="7" max="7" width="5.85546875" bestFit="1" customWidth="1"/>
    <col min="8" max="8" width="5.140625" bestFit="1" customWidth="1"/>
    <col min="9" max="9" width="5" bestFit="1" customWidth="1"/>
    <col min="10" max="10" width="3" customWidth="1"/>
  </cols>
  <sheetData>
    <row r="1" spans="1:10" s="9" customFormat="1" ht="33.75" customHeight="1" x14ac:dyDescent="0.2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9" customFormat="1" ht="11.2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s="9" customFormat="1" ht="13.5" customHeight="1" x14ac:dyDescent="0.2">
      <c r="A3" s="22"/>
      <c r="B3" s="23" t="s">
        <v>20</v>
      </c>
      <c r="C3" s="30"/>
      <c r="D3" s="30"/>
      <c r="E3" s="30"/>
      <c r="F3" s="30"/>
      <c r="G3" s="22"/>
      <c r="H3" s="22"/>
      <c r="I3" s="22"/>
      <c r="J3" s="22"/>
    </row>
    <row r="4" spans="1:10" s="9" customFormat="1" ht="13.5" customHeight="1" x14ac:dyDescent="0.2">
      <c r="A4" s="22"/>
      <c r="B4" s="23" t="s">
        <v>19</v>
      </c>
      <c r="C4" s="30"/>
      <c r="D4" s="30"/>
      <c r="E4" s="30"/>
      <c r="F4" s="30"/>
      <c r="G4" s="22"/>
      <c r="H4" s="22"/>
      <c r="I4" s="22"/>
      <c r="J4" s="22"/>
    </row>
    <row r="5" spans="1:10" s="40" customFormat="1" ht="13.5" customHeight="1" x14ac:dyDescent="0.2">
      <c r="A5" s="22"/>
      <c r="B5" s="23"/>
      <c r="C5" s="39"/>
      <c r="D5" s="39"/>
      <c r="E5" s="39"/>
      <c r="F5" s="39"/>
      <c r="G5" s="22"/>
      <c r="H5" s="22"/>
      <c r="I5" s="22"/>
      <c r="J5" s="22"/>
    </row>
    <row r="6" spans="1:10" ht="20.25" customHeight="1" x14ac:dyDescent="0.2">
      <c r="A6" s="2"/>
      <c r="B6" s="31" t="s">
        <v>22</v>
      </c>
      <c r="C6" s="31"/>
      <c r="D6" s="41">
        <v>15</v>
      </c>
      <c r="E6" s="2" t="s">
        <v>23</v>
      </c>
      <c r="F6" s="38"/>
      <c r="G6" s="38"/>
      <c r="H6" s="38"/>
      <c r="I6" s="38"/>
      <c r="J6" s="2"/>
    </row>
    <row r="7" spans="1:10" ht="15.75" x14ac:dyDescent="0.25">
      <c r="A7" s="2"/>
      <c r="B7" s="31" t="s">
        <v>3</v>
      </c>
      <c r="C7" s="31"/>
      <c r="D7" s="4">
        <v>16</v>
      </c>
      <c r="E7" s="2" t="s">
        <v>4</v>
      </c>
      <c r="F7" s="2"/>
      <c r="G7" s="16" t="s">
        <v>10</v>
      </c>
      <c r="H7" s="24">
        <f>IF(D8="Simple terna", VLOOKUP($D$7,dat!$A$2:$B$12,2,0),2*VLOOKUP($D$7,dat!$A$2:$B$12,2,0))</f>
        <v>59</v>
      </c>
      <c r="I7" s="2" t="s">
        <v>11</v>
      </c>
      <c r="J7" s="2"/>
    </row>
    <row r="8" spans="1:10" ht="15.75" x14ac:dyDescent="0.25">
      <c r="A8" s="2"/>
      <c r="B8" s="31"/>
      <c r="C8" s="31"/>
      <c r="D8" s="4" t="s">
        <v>21</v>
      </c>
      <c r="E8" s="2"/>
      <c r="F8" s="2"/>
      <c r="G8" s="16"/>
      <c r="H8" s="10"/>
      <c r="I8" s="2"/>
      <c r="J8" s="2"/>
    </row>
    <row r="9" spans="1:10" ht="3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9" t="s">
        <v>15</v>
      </c>
      <c r="C10" s="29"/>
      <c r="D10" s="2" t="s">
        <v>8</v>
      </c>
      <c r="E10" s="11">
        <v>380</v>
      </c>
      <c r="G10" s="12" t="s">
        <v>14</v>
      </c>
      <c r="H10" s="25">
        <v>0.9</v>
      </c>
      <c r="I10" s="26"/>
    </row>
    <row r="11" spans="1:10" ht="38.25" customHeight="1" x14ac:dyDescent="0.2">
      <c r="A11" s="2"/>
      <c r="B11" s="28" t="str">
        <f>"Declaro que he realizado un relevamiento de la instalación existente y certifico que la misma tiene una sección de "&amp;D7&amp;" mm2 en cobre ("&amp;D8&amp;"), con una corriente admisible de "&amp;H7&amp;" A (Según tabla 770.12.I de normativa AEA), siendo la tensión de alimentación del usuario de 380 V. Con un factor de potencia de "&amp;H10&amp;"."</f>
        <v>Declaro que he realizado un relevamiento de la instalación existente y certifico que la misma tiene una sección de 16 mm2 en cobre (Simple terna), con una corriente admisible de 59 A (Según tabla 770.12.I de normativa AEA), siendo la tensión de alimentación del usuario de 380 V. Con un factor de potencia de 0.9.</v>
      </c>
      <c r="C11" s="28"/>
      <c r="D11" s="28"/>
      <c r="E11" s="28"/>
      <c r="F11" s="28"/>
      <c r="G11" s="28"/>
      <c r="H11" s="28"/>
      <c r="I11" s="28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34" t="s">
        <v>5</v>
      </c>
      <c r="C13" s="34"/>
      <c r="D13" s="2"/>
      <c r="E13" s="13"/>
      <c r="F13" s="13"/>
      <c r="G13" s="13"/>
      <c r="H13" s="13"/>
      <c r="I13" s="14"/>
      <c r="J13" s="2"/>
    </row>
    <row r="14" spans="1:10" ht="3.75" customHeight="1" x14ac:dyDescent="0.2">
      <c r="A14" s="2"/>
      <c r="B14" s="2"/>
      <c r="E14" s="13"/>
      <c r="F14" s="13"/>
      <c r="G14" s="13"/>
      <c r="H14" s="13"/>
      <c r="I14" s="14"/>
      <c r="J14" s="2"/>
    </row>
    <row r="15" spans="1:10" x14ac:dyDescent="0.2">
      <c r="A15" s="2"/>
      <c r="B15" s="2"/>
      <c r="C15" s="15" t="s">
        <v>17</v>
      </c>
      <c r="D15" s="15" t="s">
        <v>6</v>
      </c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1">
        <f>IF(D16="","",1)</f>
        <v>1</v>
      </c>
      <c r="D16" s="21">
        <v>15</v>
      </c>
      <c r="E16" s="2"/>
      <c r="F16" s="2"/>
      <c r="G16" s="2"/>
      <c r="H16" s="2"/>
      <c r="I16" s="2"/>
      <c r="J16" s="2"/>
    </row>
    <row r="17" spans="1:12" x14ac:dyDescent="0.2">
      <c r="A17" s="2"/>
      <c r="B17" s="2"/>
      <c r="C17" s="1" t="str">
        <f>IF(D17="","",C16+1)</f>
        <v/>
      </c>
      <c r="D17" s="21"/>
      <c r="E17" s="2"/>
      <c r="F17" s="2"/>
      <c r="G17" s="2"/>
      <c r="H17" s="2"/>
      <c r="I17" s="2"/>
      <c r="J17" s="2"/>
    </row>
    <row r="18" spans="1:12" x14ac:dyDescent="0.2">
      <c r="A18" s="2"/>
      <c r="B18" s="2"/>
      <c r="C18" s="1" t="str">
        <f t="shared" ref="C18:C23" si="0">IF(D18="","",C17+1)</f>
        <v/>
      </c>
      <c r="D18" s="21"/>
      <c r="E18" s="2"/>
      <c r="F18" s="2"/>
      <c r="G18" s="2"/>
      <c r="H18" s="2"/>
      <c r="I18" s="2"/>
      <c r="J18" s="2"/>
    </row>
    <row r="19" spans="1:12" x14ac:dyDescent="0.2">
      <c r="A19" s="2"/>
      <c r="B19" s="2"/>
      <c r="C19" s="1" t="str">
        <f t="shared" si="0"/>
        <v/>
      </c>
      <c r="D19" s="21"/>
      <c r="E19" s="2"/>
      <c r="F19" s="2"/>
      <c r="G19" s="2"/>
      <c r="H19" s="2"/>
      <c r="I19" s="2"/>
      <c r="J19" s="2"/>
    </row>
    <row r="20" spans="1:12" x14ac:dyDescent="0.2">
      <c r="A20" s="2"/>
      <c r="B20" s="2"/>
      <c r="C20" s="1" t="str">
        <f t="shared" si="0"/>
        <v/>
      </c>
      <c r="D20" s="21"/>
      <c r="E20" s="2"/>
      <c r="F20" s="2"/>
      <c r="G20" s="2"/>
      <c r="H20" s="2"/>
      <c r="I20" s="2"/>
      <c r="J20" s="2"/>
    </row>
    <row r="21" spans="1:12" x14ac:dyDescent="0.2">
      <c r="A21" s="2"/>
      <c r="B21" s="2"/>
      <c r="C21" s="1" t="str">
        <f t="shared" si="0"/>
        <v/>
      </c>
      <c r="D21" s="21"/>
      <c r="E21" s="2"/>
      <c r="F21" s="2"/>
      <c r="G21" s="2"/>
      <c r="H21" s="2"/>
      <c r="I21" s="2"/>
      <c r="J21" s="2"/>
      <c r="K21" s="43"/>
      <c r="L21" s="43"/>
    </row>
    <row r="22" spans="1:12" x14ac:dyDescent="0.2">
      <c r="A22" s="2"/>
      <c r="B22" s="2"/>
      <c r="C22" s="1" t="str">
        <f t="shared" si="0"/>
        <v/>
      </c>
      <c r="D22" s="21"/>
      <c r="E22" s="2"/>
      <c r="F22" s="2"/>
      <c r="G22" s="2"/>
      <c r="H22" s="2"/>
      <c r="I22" s="2"/>
      <c r="J22" s="2"/>
      <c r="K22" s="43"/>
      <c r="L22" s="43"/>
    </row>
    <row r="23" spans="1:12" x14ac:dyDescent="0.2">
      <c r="A23" s="2"/>
      <c r="B23" s="2"/>
      <c r="C23" s="1" t="str">
        <f t="shared" si="0"/>
        <v/>
      </c>
      <c r="D23" s="21"/>
      <c r="E23" s="2"/>
      <c r="F23" s="2"/>
      <c r="G23" s="2"/>
      <c r="H23" s="2"/>
      <c r="I23" s="2"/>
      <c r="J23" s="2"/>
      <c r="K23" s="43"/>
      <c r="L23" s="43"/>
    </row>
    <row r="24" spans="1:12" x14ac:dyDescent="0.2">
      <c r="A24" s="2"/>
      <c r="B24" s="2"/>
      <c r="C24" s="16" t="s">
        <v>13</v>
      </c>
      <c r="D24" s="17">
        <f>SUM(D16:D23)</f>
        <v>15</v>
      </c>
      <c r="E24" s="2" t="s">
        <v>1</v>
      </c>
      <c r="F24" s="2"/>
      <c r="G24" s="2"/>
      <c r="H24" s="2"/>
      <c r="I24" s="2"/>
      <c r="J24" s="2"/>
      <c r="K24" s="43"/>
      <c r="L24" s="43"/>
    </row>
    <row r="25" spans="1:12" x14ac:dyDescent="0.2">
      <c r="A25" s="2"/>
      <c r="B25" s="2"/>
      <c r="C25" s="16" t="s">
        <v>12</v>
      </c>
      <c r="D25" s="18">
        <f>D24*1000/(SQRT(3)*E10*H10)</f>
        <v>25.322380227615163</v>
      </c>
      <c r="E25" s="2" t="s">
        <v>11</v>
      </c>
      <c r="G25" s="2"/>
      <c r="H25" s="2"/>
      <c r="I25" s="2"/>
      <c r="J25" s="2"/>
      <c r="L25" s="43"/>
    </row>
    <row r="26" spans="1:12" ht="20.25" customHeight="1" x14ac:dyDescent="0.2">
      <c r="A26" s="2"/>
      <c r="B26" s="36" t="str">
        <f>IF(D24&lt;15,"No requiere realizar esta declaración jurada, por tratarse de un SGD menor a 15 KW","")</f>
        <v/>
      </c>
      <c r="C26" s="36"/>
      <c r="D26" s="36"/>
      <c r="E26" s="36"/>
      <c r="F26" s="36"/>
      <c r="G26" s="36"/>
      <c r="H26" s="36"/>
      <c r="I26" s="36"/>
      <c r="J26" s="2"/>
      <c r="K26" s="43"/>
      <c r="L26" s="43"/>
    </row>
    <row r="27" spans="1:12" s="2" customFormat="1" ht="56.25" customHeight="1" x14ac:dyDescent="0.2">
      <c r="A27" s="42">
        <f>K27</f>
        <v>0</v>
      </c>
      <c r="B27" s="35" t="str">
        <f>IF(K27=1,dat!A16,dat!A17)</f>
        <v>VERIFICA: Se puede despachar sin problemas la potencia del SGD por la acometida existente.</v>
      </c>
      <c r="C27" s="35"/>
      <c r="D27" s="35"/>
      <c r="E27" s="35"/>
      <c r="F27" s="35"/>
      <c r="G27" s="35"/>
      <c r="H27" s="35"/>
      <c r="I27" s="35"/>
      <c r="J27" s="19"/>
      <c r="K27" s="45">
        <f>IF(D25&gt;H7,1,0)</f>
        <v>0</v>
      </c>
      <c r="L27" s="44"/>
    </row>
    <row r="28" spans="1:12" s="50" customFormat="1" ht="56.25" customHeight="1" x14ac:dyDescent="0.2">
      <c r="A28" s="46">
        <f>K28</f>
        <v>0</v>
      </c>
      <c r="B28" s="47" t="str">
        <f>IF(K28=1,dat!A19,dat!A20)</f>
        <v>VERIFICA: La potencia solicitada y asignada al usuario permite instalar el sistema propuesto.</v>
      </c>
      <c r="C28" s="47"/>
      <c r="D28" s="47"/>
      <c r="E28" s="47"/>
      <c r="F28" s="47"/>
      <c r="G28" s="47"/>
      <c r="H28" s="47"/>
      <c r="I28" s="47"/>
      <c r="J28" s="48"/>
      <c r="K28" s="49">
        <f>IF(D24&gt;D6,1,0)</f>
        <v>0</v>
      </c>
    </row>
    <row r="29" spans="1:12" s="50" customFormat="1" ht="27.75" customHeight="1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2" ht="37.5" customHeight="1" x14ac:dyDescent="0.2">
      <c r="A30" s="2"/>
      <c r="B30" s="2"/>
      <c r="C30" s="20" t="s">
        <v>0</v>
      </c>
      <c r="D30" s="37"/>
      <c r="E30" s="37"/>
      <c r="F30" s="37"/>
      <c r="G30" s="2"/>
      <c r="H30" s="2"/>
      <c r="I30" s="2"/>
      <c r="J30" s="2"/>
    </row>
    <row r="31" spans="1:12" x14ac:dyDescent="0.2">
      <c r="A31" s="33" t="s">
        <v>2</v>
      </c>
      <c r="B31" s="33"/>
      <c r="C31" s="33"/>
      <c r="D31" s="37"/>
      <c r="E31" s="37"/>
      <c r="F31" s="37"/>
      <c r="G31" s="2"/>
      <c r="H31" s="2"/>
      <c r="I31" s="2"/>
      <c r="J31" s="2"/>
    </row>
    <row r="32" spans="1:12" x14ac:dyDescent="0.2">
      <c r="A32" s="2"/>
      <c r="B32" s="2"/>
      <c r="C32" s="16" t="s">
        <v>7</v>
      </c>
      <c r="D32" s="37"/>
      <c r="E32" s="37"/>
      <c r="F32" s="37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32" t="s">
        <v>27</v>
      </c>
      <c r="B34" s="32"/>
      <c r="C34" s="32"/>
      <c r="D34" s="32"/>
      <c r="E34" s="32"/>
      <c r="F34" s="32"/>
      <c r="G34" s="32"/>
      <c r="H34" s="32"/>
      <c r="I34" s="32"/>
      <c r="J34" s="32"/>
    </row>
  </sheetData>
  <sheetProtection selectLockedCells="1"/>
  <mergeCells count="17">
    <mergeCell ref="A34:J34"/>
    <mergeCell ref="A31:C31"/>
    <mergeCell ref="B13:C13"/>
    <mergeCell ref="B27:I27"/>
    <mergeCell ref="B26:I26"/>
    <mergeCell ref="D31:F31"/>
    <mergeCell ref="D30:F30"/>
    <mergeCell ref="D32:F32"/>
    <mergeCell ref="B28:I28"/>
    <mergeCell ref="H10:I10"/>
    <mergeCell ref="A1:J1"/>
    <mergeCell ref="B11:I11"/>
    <mergeCell ref="B10:C10"/>
    <mergeCell ref="C3:F3"/>
    <mergeCell ref="C4:F4"/>
    <mergeCell ref="B7:C8"/>
    <mergeCell ref="B6:C6"/>
  </mergeCells>
  <conditionalFormatting sqref="D24">
    <cfRule type="cellIs" dxfId="2" priority="3" operator="lessThan">
      <formula>15</formula>
    </cfRule>
  </conditionalFormatting>
  <conditionalFormatting sqref="J27:J28 B27:B28">
    <cfRule type="expression" dxfId="1" priority="9">
      <formula>$K$27=0</formula>
    </cfRule>
  </conditionalFormatting>
  <conditionalFormatting sqref="B28:I28">
    <cfRule type="expression" dxfId="0" priority="1">
      <formula>$K$28=1</formula>
    </cfRule>
  </conditionalFormatting>
  <dataValidations disablePrompts="1" count="1">
    <dataValidation type="list" allowBlank="1" showInputMessage="1" showErrorMessage="1" sqref="D8" xr:uid="{81FA87E1-B1E2-4956-B12C-F1126561D99C}">
      <formula1>"Simple terna, Doble terna"</formula1>
    </dataValidation>
  </dataValidations>
  <pageMargins left="0.7" right="0.7" top="0.75" bottom="0.75" header="0.3" footer="0.3"/>
  <pageSetup paperSize="9" scale="8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7911B4B-9016-49E7-8FB9-775EBA94A07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A27:A28</xm:sqref>
        </x14:conditionalFormatting>
        <x14:conditionalFormatting xmlns:xm="http://schemas.microsoft.com/office/excel/2006/main">
          <x14:cfRule type="iconSet" priority="7" id="{BB2E2DFF-1E2C-4C3C-9236-474837C6C6B4}">
            <x14:iconSet iconSet="3Symbols" custom="1">
              <x14:cfvo type="percent">
                <xm:f>0</xm:f>
              </x14:cfvo>
              <x14:cfvo type="num">
                <xm:f>$K$27=1</xm:f>
              </x14:cfvo>
              <x14:cfvo type="num">
                <xm:f>$K$27=0</xm:f>
              </x14:cfvo>
              <x14:cfIcon iconSet="3Symbol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11" id="{C76C4F74-D68B-4B95-8F5D-2C850850FC43}">
            <x14:iconSet iconSet="3Symbols" custom="1">
              <x14:cfvo type="percent">
                <xm:f>0</xm:f>
              </x14:cfvo>
              <x14:cfvo type="num">
                <xm:f>$K$27=1</xm:f>
              </x14:cfvo>
              <x14:cfvo type="num">
                <xm:f>$K$27=0</xm:f>
              </x14:cfvo>
              <x14:cfIcon iconSet="3Symbols" iconId="0"/>
              <x14:cfIcon iconSet="3Symbols" iconId="0"/>
              <x14:cfIcon iconSet="3Symbols" iconId="2"/>
            </x14:iconSet>
          </x14:cfRule>
          <xm:sqref>K28:K29 A29:J29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A7F4D0F-3029-4615-A84D-B67B5D67FEA1}">
          <x14:formula1>
            <xm:f>dat!A$2:A$12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17" sqref="A17"/>
    </sheetView>
  </sheetViews>
  <sheetFormatPr baseColWidth="10" defaultRowHeight="12.75" x14ac:dyDescent="0.2"/>
  <cols>
    <col min="1" max="1" width="16" bestFit="1" customWidth="1"/>
    <col min="2" max="2" width="10.7109375" style="8" bestFit="1" customWidth="1"/>
    <col min="3" max="4" width="8" customWidth="1"/>
    <col min="8" max="8" width="11.7109375" customWidth="1"/>
  </cols>
  <sheetData>
    <row r="1" spans="1:2" ht="15.75" x14ac:dyDescent="0.25">
      <c r="A1" s="3" t="s">
        <v>9</v>
      </c>
      <c r="B1" s="5" t="s">
        <v>8</v>
      </c>
    </row>
    <row r="2" spans="1:2" x14ac:dyDescent="0.2">
      <c r="A2" s="7">
        <v>16</v>
      </c>
      <c r="B2" s="1">
        <v>59</v>
      </c>
    </row>
    <row r="3" spans="1:2" x14ac:dyDescent="0.2">
      <c r="A3" s="7">
        <v>25</v>
      </c>
      <c r="B3" s="1">
        <v>77</v>
      </c>
    </row>
    <row r="4" spans="1:2" x14ac:dyDescent="0.2">
      <c r="A4" s="6">
        <v>35</v>
      </c>
      <c r="B4" s="1">
        <v>96</v>
      </c>
    </row>
    <row r="5" spans="1:2" x14ac:dyDescent="0.2">
      <c r="A5" s="6">
        <v>50</v>
      </c>
      <c r="B5" s="1">
        <v>117</v>
      </c>
    </row>
    <row r="6" spans="1:2" x14ac:dyDescent="0.2">
      <c r="A6" s="6">
        <v>70</v>
      </c>
      <c r="B6" s="1">
        <v>149</v>
      </c>
    </row>
    <row r="7" spans="1:2" x14ac:dyDescent="0.2">
      <c r="A7" s="6">
        <v>95</v>
      </c>
      <c r="B7" s="1">
        <v>180</v>
      </c>
    </row>
    <row r="8" spans="1:2" x14ac:dyDescent="0.2">
      <c r="A8" s="6">
        <v>120</v>
      </c>
      <c r="B8" s="1">
        <v>208</v>
      </c>
    </row>
    <row r="9" spans="1:2" x14ac:dyDescent="0.2">
      <c r="A9" s="6">
        <v>150</v>
      </c>
      <c r="B9" s="1">
        <v>228</v>
      </c>
    </row>
    <row r="10" spans="1:2" x14ac:dyDescent="0.2">
      <c r="A10" s="6">
        <v>185</v>
      </c>
      <c r="B10" s="1">
        <v>258</v>
      </c>
    </row>
    <row r="11" spans="1:2" x14ac:dyDescent="0.2">
      <c r="A11" s="6">
        <v>240</v>
      </c>
      <c r="B11" s="1">
        <v>301</v>
      </c>
    </row>
    <row r="12" spans="1:2" x14ac:dyDescent="0.2">
      <c r="A12" s="6">
        <v>300</v>
      </c>
      <c r="B12" s="1">
        <v>343</v>
      </c>
    </row>
    <row r="16" spans="1:2" x14ac:dyDescent="0.2">
      <c r="A16" t="s">
        <v>26</v>
      </c>
    </row>
    <row r="17" spans="1:1" x14ac:dyDescent="0.2">
      <c r="A17" t="s">
        <v>16</v>
      </c>
    </row>
    <row r="19" spans="1:1" x14ac:dyDescent="0.2">
      <c r="A19" t="s">
        <v>24</v>
      </c>
    </row>
    <row r="20" spans="1:1" x14ac:dyDescent="0.2">
      <c r="A20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Dec.Jur.</vt:lpstr>
      <vt:lpstr>dat</vt:lpstr>
      <vt:lpstr>Dec.Jur.!Área_de_impresión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Maciel</dc:creator>
  <dc:description/>
  <cp:lastModifiedBy>Martin Esteban Maciel</cp:lastModifiedBy>
  <cp:revision>2</cp:revision>
  <cp:lastPrinted>2025-09-11T12:42:37Z</cp:lastPrinted>
  <dcterms:created xsi:type="dcterms:W3CDTF">2020-09-10T09:52:05Z</dcterms:created>
  <dcterms:modified xsi:type="dcterms:W3CDTF">2025-12-23T15:15:44Z</dcterms:modified>
  <dc:language>es-AR</dc:language>
</cp:coreProperties>
</file>